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9\Segundo trimestre\Cuadros Excel\"/>
    </mc:Choice>
  </mc:AlternateContent>
  <bookViews>
    <workbookView xWindow="0" yWindow="0" windowWidth="21600" windowHeight="9735"/>
  </bookViews>
  <sheets>
    <sheet name="Cuadro 10 RCN" sheetId="1" r:id="rId1"/>
  </sheets>
  <definedNames>
    <definedName name="_xlnm.Print_Area" localSheetId="0">'Cuadro 10 RCN'!$A$1:$E$111</definedName>
    <definedName name="_xlnm.Print_Titles" localSheetId="0">'Cuadro 10 RCN'!$9:$14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" i="1" l="1"/>
  <c r="B99" i="1"/>
  <c r="C94" i="1"/>
  <c r="B94" i="1"/>
  <c r="B93" i="1" s="1"/>
  <c r="C93" i="1"/>
  <c r="C90" i="1"/>
  <c r="B90" i="1"/>
  <c r="C86" i="1"/>
  <c r="B86" i="1"/>
  <c r="C82" i="1"/>
  <c r="B82" i="1"/>
  <c r="B81" i="1" s="1"/>
  <c r="C81" i="1"/>
  <c r="C80" i="1" s="1"/>
  <c r="C78" i="1" s="1"/>
  <c r="C73" i="1"/>
  <c r="B73" i="1"/>
  <c r="C69" i="1"/>
  <c r="C67" i="1" s="1"/>
  <c r="B69" i="1"/>
  <c r="B67" i="1"/>
  <c r="C63" i="1"/>
  <c r="C61" i="1" s="1"/>
  <c r="B63" i="1"/>
  <c r="B61" i="1"/>
  <c r="B60" i="1" s="1"/>
  <c r="C48" i="1"/>
  <c r="B48" i="1"/>
  <c r="C36" i="1"/>
  <c r="C35" i="1" s="1"/>
  <c r="B36" i="1"/>
  <c r="B35" i="1"/>
  <c r="C30" i="1"/>
  <c r="C23" i="1" s="1"/>
  <c r="B30" i="1"/>
  <c r="C25" i="1"/>
  <c r="B25" i="1"/>
  <c r="B24" i="1" s="1"/>
  <c r="C24" i="1"/>
  <c r="B23" i="1"/>
  <c r="B20" i="1" s="1"/>
  <c r="B17" i="1" s="1"/>
  <c r="C22" i="1"/>
  <c r="C21" i="1" s="1"/>
  <c r="B80" i="1" l="1"/>
  <c r="B78" i="1" s="1"/>
  <c r="C20" i="1"/>
  <c r="C17" i="1" s="1"/>
  <c r="C60" i="1"/>
  <c r="B22" i="1"/>
  <c r="C19" i="1"/>
  <c r="E89" i="1"/>
  <c r="E85" i="1"/>
  <c r="E76" i="1"/>
  <c r="E71" i="1"/>
  <c r="E66" i="1"/>
  <c r="E65" i="1"/>
  <c r="D59" i="1"/>
  <c r="E58" i="1"/>
  <c r="E54" i="1"/>
  <c r="D52" i="1"/>
  <c r="D51" i="1"/>
  <c r="E50" i="1"/>
  <c r="E47" i="1"/>
  <c r="E46" i="1"/>
  <c r="E45" i="1"/>
  <c r="E43" i="1"/>
  <c r="E41" i="1"/>
  <c r="E39" i="1"/>
  <c r="D33" i="1"/>
  <c r="E28" i="1"/>
  <c r="E27" i="1"/>
  <c r="E26" i="1"/>
  <c r="D85" i="1"/>
  <c r="E83" i="1"/>
  <c r="D79" i="1"/>
  <c r="E72" i="1"/>
  <c r="E59" i="1"/>
  <c r="D53" i="1"/>
  <c r="E49" i="1"/>
  <c r="E44" i="1"/>
  <c r="E38" i="1"/>
  <c r="E34" i="1"/>
  <c r="D29" i="1"/>
  <c r="D83" i="1"/>
  <c r="E79" i="1"/>
  <c r="D77" i="1"/>
  <c r="E77" i="1"/>
  <c r="E74" i="1"/>
  <c r="E68" i="1"/>
  <c r="E64" i="1"/>
  <c r="E62" i="1"/>
  <c r="E56" i="1"/>
  <c r="D55" i="1"/>
  <c r="E55" i="1"/>
  <c r="E53" i="1"/>
  <c r="E52" i="1"/>
  <c r="D49" i="1"/>
  <c r="D43" i="1"/>
  <c r="E42" i="1"/>
  <c r="E40" i="1"/>
  <c r="D39" i="1"/>
  <c r="E32" i="1"/>
  <c r="E92" i="1"/>
  <c r="D92" i="1"/>
  <c r="E98" i="1"/>
  <c r="D98" i="1"/>
  <c r="E100" i="1"/>
  <c r="D100" i="1"/>
  <c r="E102" i="1"/>
  <c r="D102" i="1"/>
  <c r="E104" i="1"/>
  <c r="D104" i="1"/>
  <c r="D28" i="1"/>
  <c r="D27" i="1"/>
  <c r="D32" i="1"/>
  <c r="D34" i="1"/>
  <c r="D38" i="1"/>
  <c r="D40" i="1"/>
  <c r="D42" i="1"/>
  <c r="D44" i="1"/>
  <c r="D46" i="1"/>
  <c r="D56" i="1"/>
  <c r="D62" i="1"/>
  <c r="D64" i="1"/>
  <c r="D66" i="1"/>
  <c r="D68" i="1"/>
  <c r="D72" i="1"/>
  <c r="D74" i="1"/>
  <c r="E29" i="1"/>
  <c r="E33" i="1"/>
  <c r="E91" i="1"/>
  <c r="D91" i="1"/>
  <c r="E95" i="1"/>
  <c r="D95" i="1"/>
  <c r="E97" i="1"/>
  <c r="D97" i="1"/>
  <c r="E103" i="1"/>
  <c r="D103" i="1"/>
  <c r="D88" i="1"/>
  <c r="E88" i="1"/>
  <c r="D87" i="1"/>
  <c r="E87" i="1"/>
  <c r="E70" i="1"/>
  <c r="D70" i="1"/>
  <c r="E57" i="1"/>
  <c r="D57" i="1"/>
  <c r="D75" i="1"/>
  <c r="E75" i="1"/>
  <c r="B21" i="1" l="1"/>
  <c r="B19" i="1"/>
  <c r="C18" i="1"/>
  <c r="C16" i="1"/>
  <c r="C15" i="1" s="1"/>
  <c r="C105" i="1" s="1"/>
  <c r="E73" i="1"/>
  <c r="E101" i="1"/>
  <c r="E63" i="1"/>
  <c r="E90" i="1"/>
  <c r="D47" i="1"/>
  <c r="D37" i="1"/>
  <c r="D58" i="1"/>
  <c r="E86" i="1"/>
  <c r="D31" i="1"/>
  <c r="D41" i="1"/>
  <c r="D50" i="1"/>
  <c r="D76" i="1"/>
  <c r="D101" i="1"/>
  <c r="D89" i="1"/>
  <c r="E84" i="1"/>
  <c r="E31" i="1"/>
  <c r="E51" i="1"/>
  <c r="D26" i="1"/>
  <c r="D45" i="1"/>
  <c r="D54" i="1"/>
  <c r="D84" i="1"/>
  <c r="D96" i="1"/>
  <c r="D71" i="1"/>
  <c r="E94" i="1"/>
  <c r="D94" i="1"/>
  <c r="E37" i="1"/>
  <c r="E96" i="1"/>
  <c r="D65" i="1"/>
  <c r="D73" i="1"/>
  <c r="E36" i="1"/>
  <c r="E82" i="1"/>
  <c r="D99" i="1"/>
  <c r="E30" i="1"/>
  <c r="B18" i="1" l="1"/>
  <c r="B16" i="1"/>
  <c r="B15" i="1" s="1"/>
  <c r="B105" i="1" s="1"/>
  <c r="D63" i="1"/>
  <c r="D48" i="1"/>
  <c r="E48" i="1"/>
  <c r="D90" i="1"/>
  <c r="D86" i="1"/>
  <c r="D61" i="1"/>
  <c r="E69" i="1"/>
  <c r="E67" i="1"/>
  <c r="D93" i="1"/>
  <c r="E99" i="1"/>
  <c r="E25" i="1"/>
  <c r="E61" i="1"/>
  <c r="D82" i="1"/>
  <c r="D25" i="1"/>
  <c r="D30" i="1"/>
  <c r="D36" i="1"/>
  <c r="D69" i="1"/>
  <c r="E81" i="1"/>
  <c r="E60" i="1" l="1"/>
  <c r="E35" i="1"/>
  <c r="E24" i="1"/>
  <c r="E93" i="1"/>
  <c r="D23" i="1"/>
  <c r="D35" i="1"/>
  <c r="E23" i="1"/>
  <c r="D81" i="1"/>
  <c r="E80" i="1"/>
  <c r="E22" i="1"/>
  <c r="D60" i="1"/>
  <c r="D21" i="1"/>
  <c r="D22" i="1"/>
  <c r="D24" i="1"/>
  <c r="D67" i="1"/>
  <c r="D78" i="1" l="1"/>
  <c r="D80" i="1"/>
  <c r="E21" i="1"/>
  <c r="E19" i="1"/>
  <c r="D19" i="1"/>
  <c r="D18" i="1"/>
  <c r="E20" i="1"/>
  <c r="D20" i="1"/>
  <c r="E17" i="1" l="1"/>
  <c r="D16" i="1"/>
  <c r="E16" i="1"/>
  <c r="D17" i="1"/>
  <c r="E18" i="1"/>
  <c r="E78" i="1"/>
  <c r="D15" i="1" l="1"/>
  <c r="E15" i="1"/>
  <c r="E105" i="1" l="1"/>
  <c r="D105" i="1"/>
</calcChain>
</file>

<file path=xl/sharedStrings.xml><?xml version="1.0" encoding="utf-8"?>
<sst xmlns="http://schemas.openxmlformats.org/spreadsheetml/2006/main" count="114" uniqueCount="92">
  <si>
    <t>Cuadro 10. RESUMEN DE LOS COMPONENTES NORMALIZADOS DE LA BALANZA DE PAGOS</t>
  </si>
  <si>
    <t>Y VARIACIÓN ABSOLUTA Y PORCENTUAL</t>
  </si>
  <si>
    <t>Resumen de los componentes normalizados</t>
  </si>
  <si>
    <t>Variación</t>
  </si>
  <si>
    <t>(en millones de balboas)</t>
  </si>
  <si>
    <t>Absoluta</t>
  </si>
  <si>
    <t>Porcentual</t>
  </si>
  <si>
    <t>Partida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</si>
  <si>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</si>
  <si>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</si>
  <si>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</si>
  <si>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</si>
  <si>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</si>
  <si>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</si>
  <si>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</si>
  <si>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>2018 (P)</t>
  </si>
  <si>
    <t>2019 (E)</t>
  </si>
  <si>
    <t>Primer</t>
  </si>
  <si>
    <t>semestre</t>
  </si>
  <si>
    <t>Primer semestre</t>
  </si>
  <si>
    <t>DE PANAMÁ, SEGÚN PARTIDA: PRIMER SEMESTRE 2018-19</t>
  </si>
  <si>
    <t xml:space="preserve"> I.   Cuenta corriente</t>
  </si>
  <si>
    <t xml:space="preserve">      Bienes, servicios y renta (netos)</t>
  </si>
  <si>
    <t xml:space="preserve">      Exportación de bienes, servicios y renta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</si>
  <si>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</si>
  <si>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</si>
  <si>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</si>
  <si>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</si>
  <si>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</si>
  <si>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</si>
  <si>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</si>
  <si>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</si>
  <si>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</si>
  <si>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</si>
  <si>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</si>
  <si>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</si>
  <si>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</si>
  <si>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</si>
  <si>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</si>
  <si>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</si>
  <si>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</si>
  <si>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</si>
  <si>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</si>
  <si>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</si>
  <si>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</si>
  <si>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</si>
  <si>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</si>
  <si>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</si>
  <si>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</si>
  <si>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</si>
  <si>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</si>
  <si>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</si>
  <si>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</si>
  <si>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</si>
  <si>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</si>
  <si>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</si>
  <si>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</si>
  <si>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</si>
  <si>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          2.  Renta de la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</si>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</sst>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1" fillId="2" borderId="0" xfId="0" applyNumberFormat="1" applyFont="1" applyFill="1"/>
    <xf numFmtId="164" fontId="2" fillId="3" borderId="1" xfId="0" applyNumberFormat="1" applyFont="1" applyFill="1" applyBorder="1" applyAlignment="1">
      <alignment vertical="center"/>
    </xf>
    <xf numFmtId="164" fontId="2" fillId="3" borderId="5" xfId="0" applyNumberFormat="1" applyFont="1" applyFill="1" applyBorder="1" applyAlignment="1">
      <alignment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164" fontId="1" fillId="2" borderId="8" xfId="0" applyNumberFormat="1" applyFont="1" applyFill="1" applyBorder="1"/>
    <xf numFmtId="164" fontId="1" fillId="2" borderId="2" xfId="0" applyNumberFormat="1" applyFont="1" applyFill="1" applyBorder="1"/>
    <xf numFmtId="0" fontId="1" fillId="2" borderId="5" xfId="0" applyNumberFormat="1" applyFont="1" applyFill="1" applyBorder="1" applyAlignment="1" applyProtection="1">
      <alignment horizontal="left"/>
    </xf>
    <xf numFmtId="164" fontId="1" fillId="4" borderId="7" xfId="0" applyNumberFormat="1" applyFont="1" applyFill="1" applyBorder="1" applyAlignment="1" applyProtection="1">
      <alignment horizontal="right"/>
    </xf>
    <xf numFmtId="164" fontId="2" fillId="4" borderId="7" xfId="0" applyNumberFormat="1" applyFont="1" applyFill="1" applyBorder="1" applyAlignment="1" applyProtection="1">
      <alignment horizontal="right"/>
    </xf>
    <xf numFmtId="0" fontId="1" fillId="2" borderId="5" xfId="0" quotePrefix="1" applyNumberFormat="1" applyFont="1" applyFill="1" applyBorder="1" applyAlignment="1" applyProtection="1">
      <alignment horizontal="left"/>
    </xf>
    <xf numFmtId="164" fontId="3" fillId="4" borderId="7" xfId="0" applyNumberFormat="1" applyFont="1" applyFill="1" applyBorder="1" applyAlignment="1" applyProtection="1">
      <alignment horizontal="right"/>
    </xf>
    <xf numFmtId="164" fontId="1" fillId="2" borderId="10" xfId="0" applyNumberFormat="1" applyFont="1" applyFill="1" applyBorder="1" applyAlignment="1" applyProtection="1">
      <alignment horizontal="left"/>
    </xf>
    <xf numFmtId="164" fontId="1" fillId="2" borderId="11" xfId="0" applyNumberFormat="1" applyFont="1" applyFill="1" applyBorder="1"/>
    <xf numFmtId="164" fontId="1" fillId="2" borderId="12" xfId="0" applyNumberFormat="1" applyFont="1" applyFill="1" applyBorder="1"/>
    <xf numFmtId="164" fontId="1" fillId="2" borderId="0" xfId="0" applyNumberFormat="1" applyFont="1" applyFill="1" applyBorder="1"/>
    <xf numFmtId="0" fontId="1" fillId="0" borderId="0" xfId="0" applyFont="1" applyFill="1" applyAlignment="1"/>
    <xf numFmtId="164" fontId="2" fillId="3" borderId="8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0" fontId="1" fillId="0" borderId="0" xfId="0" applyFont="1" applyBorder="1" applyAlignment="1"/>
    <xf numFmtId="1" fontId="2" fillId="3" borderId="11" xfId="0" applyNumberFormat="1" applyFont="1" applyFill="1" applyBorder="1" applyAlignment="1" applyProtection="1">
      <alignment horizontal="center" vertical="center"/>
    </xf>
    <xf numFmtId="164" fontId="2" fillId="4" borderId="6" xfId="0" applyNumberFormat="1" applyFont="1" applyFill="1" applyBorder="1" applyAlignment="1" applyProtection="1">
      <alignment horizontal="right"/>
    </xf>
    <xf numFmtId="164" fontId="1" fillId="4" borderId="6" xfId="0" applyNumberFormat="1" applyFont="1" applyFill="1" applyBorder="1" applyAlignment="1" applyProtection="1">
      <alignment horizontal="right"/>
    </xf>
    <xf numFmtId="164" fontId="3" fillId="4" borderId="6" xfId="0" applyNumberFormat="1" applyFont="1" applyFill="1" applyBorder="1" applyAlignment="1" applyProtection="1">
      <alignment horizontal="right"/>
    </xf>
    <xf numFmtId="0" fontId="1" fillId="2" borderId="0" xfId="0" applyFont="1" applyFill="1" applyBorder="1"/>
    <xf numFmtId="164" fontId="1" fillId="0" borderId="0" xfId="0" applyNumberFormat="1" applyFont="1" applyFill="1"/>
    <xf numFmtId="0" fontId="1" fillId="0" borderId="0" xfId="0" applyFont="1"/>
    <xf numFmtId="164" fontId="2" fillId="3" borderId="2" xfId="0" quotePrefix="1" applyNumberFormat="1" applyFont="1" applyFill="1" applyBorder="1" applyAlignment="1">
      <alignment horizontal="center" vertical="center"/>
    </xf>
    <xf numFmtId="164" fontId="2" fillId="3" borderId="9" xfId="0" quotePrefix="1" applyNumberFormat="1" applyFont="1" applyFill="1" applyBorder="1" applyAlignment="1">
      <alignment horizontal="center" vertical="center"/>
    </xf>
    <xf numFmtId="164" fontId="2" fillId="3" borderId="12" xfId="0" quotePrefix="1" applyNumberFormat="1" applyFont="1" applyFill="1" applyBorder="1" applyAlignment="1">
      <alignment horizontal="center" vertical="center"/>
    </xf>
    <xf numFmtId="164" fontId="2" fillId="3" borderId="13" xfId="0" quotePrefix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3" borderId="12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 applyProtection="1">
      <alignment horizontal="center" vertical="center"/>
    </xf>
    <xf numFmtId="164" fontId="2" fillId="3" borderId="13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E1"/>
    </sheetView>
  </sheetViews>
  <sheetFormatPr baseColWidth="10" defaultRowHeight="12.75" customHeight="1" x14ac:dyDescent="0.2"/>
  <cols>
    <col min="1" max="1" width="61.85546875" style="17" customWidth="1"/>
    <col min="2" max="3" width="20.7109375" style="1" customWidth="1"/>
    <col min="4" max="5" width="10.7109375" style="1" customWidth="1"/>
    <col min="6" max="16384" width="11.42578125" style="1"/>
  </cols>
  <sheetData>
    <row r="1" spans="1:5" ht="12.75" customHeight="1" x14ac:dyDescent="0.2">
      <c r="A1" s="33" t="s">
        <v>10</v>
      </c>
      <c r="B1" s="33"/>
      <c r="C1" s="33"/>
      <c r="D1" s="33"/>
      <c r="E1" s="33"/>
    </row>
    <row r="2" spans="1:5" ht="12.75" customHeight="1" x14ac:dyDescent="0.2">
      <c r="A2" s="34" t="s">
        <v>11</v>
      </c>
      <c r="B2" s="34"/>
      <c r="C2" s="34"/>
      <c r="D2" s="34"/>
      <c r="E2" s="34"/>
    </row>
    <row r="3" spans="1:5" ht="12.75" customHeight="1" x14ac:dyDescent="0.2">
      <c r="A3" s="33" t="s">
        <v>12</v>
      </c>
      <c r="B3" s="33"/>
      <c r="C3" s="33"/>
      <c r="D3" s="33"/>
      <c r="E3" s="33"/>
    </row>
    <row r="4" spans="1:5" ht="6" customHeight="1" x14ac:dyDescent="0.2">
      <c r="A4" s="21"/>
      <c r="B4" s="21"/>
      <c r="C4" s="21"/>
      <c r="D4" s="21"/>
      <c r="E4" s="21"/>
    </row>
    <row r="5" spans="1:5" ht="12.75" customHeight="1" x14ac:dyDescent="0.2">
      <c r="A5" s="37" t="s">
        <v>0</v>
      </c>
      <c r="B5" s="37"/>
      <c r="C5" s="37"/>
      <c r="D5" s="37"/>
      <c r="E5" s="37"/>
    </row>
    <row r="6" spans="1:5" ht="12.75" customHeight="1" x14ac:dyDescent="0.2">
      <c r="A6" s="37" t="s">
        <v>20</v>
      </c>
      <c r="B6" s="37"/>
      <c r="C6" s="37"/>
      <c r="D6" s="37"/>
      <c r="E6" s="37"/>
    </row>
    <row r="7" spans="1:5" ht="12.75" customHeight="1" x14ac:dyDescent="0.2">
      <c r="A7" s="37" t="s">
        <v>1</v>
      </c>
      <c r="B7" s="37"/>
      <c r="C7" s="37"/>
      <c r="D7" s="37"/>
      <c r="E7" s="37"/>
    </row>
    <row r="8" spans="1:5" ht="6" customHeight="1" x14ac:dyDescent="0.2">
      <c r="A8" s="21"/>
      <c r="B8" s="21"/>
      <c r="C8" s="21"/>
      <c r="D8" s="21"/>
      <c r="E8" s="21"/>
    </row>
    <row r="9" spans="1:5" ht="14.1" customHeight="1" x14ac:dyDescent="0.2">
      <c r="A9" s="2"/>
      <c r="B9" s="38" t="s">
        <v>2</v>
      </c>
      <c r="C9" s="39"/>
      <c r="D9" s="40" t="s">
        <v>3</v>
      </c>
      <c r="E9" s="41"/>
    </row>
    <row r="10" spans="1:5" ht="14.1" customHeight="1" x14ac:dyDescent="0.2">
      <c r="A10" s="3"/>
      <c r="B10" s="35" t="s">
        <v>4</v>
      </c>
      <c r="C10" s="36"/>
      <c r="D10" s="38" t="s">
        <v>5</v>
      </c>
      <c r="E10" s="42" t="s">
        <v>6</v>
      </c>
    </row>
    <row r="11" spans="1:5" ht="14.1" customHeight="1" x14ac:dyDescent="0.2">
      <c r="A11" s="20" t="s">
        <v>7</v>
      </c>
      <c r="B11" s="4" t="s">
        <v>15</v>
      </c>
      <c r="C11" s="4" t="s">
        <v>16</v>
      </c>
      <c r="D11" s="35"/>
      <c r="E11" s="43"/>
    </row>
    <row r="12" spans="1:5" ht="14.1" customHeight="1" x14ac:dyDescent="0.2">
      <c r="A12" s="3"/>
      <c r="B12" s="19" t="s">
        <v>17</v>
      </c>
      <c r="C12" s="19" t="s">
        <v>17</v>
      </c>
      <c r="D12" s="29" t="s">
        <v>19</v>
      </c>
      <c r="E12" s="30"/>
    </row>
    <row r="13" spans="1:5" ht="14.1" customHeight="1" x14ac:dyDescent="0.2">
      <c r="A13" s="5"/>
      <c r="B13" s="22" t="s">
        <v>18</v>
      </c>
      <c r="C13" s="22" t="s">
        <v>18</v>
      </c>
      <c r="D13" s="31"/>
      <c r="E13" s="32"/>
    </row>
    <row r="14" spans="1:5" ht="6" customHeight="1" x14ac:dyDescent="0.2">
      <c r="A14" s="6"/>
      <c r="B14" s="7"/>
      <c r="C14" s="7"/>
      <c r="D14" s="7"/>
      <c r="E14" s="8"/>
    </row>
    <row r="15" spans="1:5" ht="12.75" customHeight="1" x14ac:dyDescent="0.2">
      <c r="A15" s="9" t="s">
        <v>21</v>
      </c>
      <c r="B15" s="11">
        <f>B16+B17</f>
        <v>-3518.2729200000031</v>
      </c>
      <c r="C15" s="11">
        <f>C16+C17</f>
        <v>-3495.3782000000028</v>
      </c>
      <c r="D15" s="11">
        <f>+C15-B15</f>
        <v>22.894720000000234</v>
      </c>
      <c r="E15" s="23">
        <f>IF(B15=0,0,+C15/B15*100-100)</f>
        <v>-0.65073746467628268</v>
      </c>
    </row>
    <row r="16" spans="1:5" ht="12.75" customHeight="1" x14ac:dyDescent="0.2">
      <c r="A16" s="9" t="s">
        <v>24</v>
      </c>
      <c r="B16" s="10">
        <f>B19+B74</f>
        <v>15223.709500000001</v>
      </c>
      <c r="C16" s="10">
        <f>C19+C74</f>
        <v>14321.258399999999</v>
      </c>
      <c r="D16" s="10">
        <f t="shared" ref="D16:D79" si="0">+C16-B16</f>
        <v>-902.45110000000204</v>
      </c>
      <c r="E16" s="24">
        <f t="shared" ref="E16:E79" si="1">IF(B16=0,0,+C16/B16*100-100)</f>
        <v>-5.9279316910244688</v>
      </c>
    </row>
    <row r="17" spans="1:5" ht="12.75" customHeight="1" x14ac:dyDescent="0.2">
      <c r="A17" s="9" t="s">
        <v>25</v>
      </c>
      <c r="B17" s="10">
        <f>B20+B75</f>
        <v>-18741.982420000004</v>
      </c>
      <c r="C17" s="10">
        <f>C20+C75</f>
        <v>-17816.636600000002</v>
      </c>
      <c r="D17" s="10">
        <f t="shared" si="0"/>
        <v>925.34582000000228</v>
      </c>
      <c r="E17" s="24">
        <f t="shared" si="1"/>
        <v>-4.9372889124714163</v>
      </c>
    </row>
    <row r="18" spans="1:5" ht="12.75" customHeight="1" x14ac:dyDescent="0.2">
      <c r="A18" s="9" t="s">
        <v>22</v>
      </c>
      <c r="B18" s="11">
        <f>B19+B20</f>
        <v>-3491.6749200000013</v>
      </c>
      <c r="C18" s="11">
        <f>C19+C20</f>
        <v>-3445.9006000000027</v>
      </c>
      <c r="D18" s="11">
        <f t="shared" si="0"/>
        <v>45.774319999998625</v>
      </c>
      <c r="E18" s="23">
        <f t="shared" si="1"/>
        <v>-1.3109559466090985</v>
      </c>
    </row>
    <row r="19" spans="1:5" ht="12.75" customHeight="1" x14ac:dyDescent="0.2">
      <c r="A19" s="9" t="s">
        <v>23</v>
      </c>
      <c r="B19" s="10">
        <f>B22+B61</f>
        <v>14763.810000000001</v>
      </c>
      <c r="C19" s="10">
        <f>C22+C61</f>
        <v>13867.3303</v>
      </c>
      <c r="D19" s="10">
        <f t="shared" si="0"/>
        <v>-896.47970000000169</v>
      </c>
      <c r="E19" s="24">
        <f t="shared" si="1"/>
        <v>-6.0721433017629067</v>
      </c>
    </row>
    <row r="20" spans="1:5" ht="12.75" customHeight="1" x14ac:dyDescent="0.2">
      <c r="A20" s="9" t="s">
        <v>26</v>
      </c>
      <c r="B20" s="10">
        <f>B23+B67</f>
        <v>-18255.484920000003</v>
      </c>
      <c r="C20" s="10">
        <f>C23+C67</f>
        <v>-17313.230900000002</v>
      </c>
      <c r="D20" s="10">
        <f t="shared" si="0"/>
        <v>942.25402000000031</v>
      </c>
      <c r="E20" s="24">
        <f t="shared" si="1"/>
        <v>-5.1614844750998827</v>
      </c>
    </row>
    <row r="21" spans="1:5" ht="12.75" customHeight="1" x14ac:dyDescent="0.2">
      <c r="A21" s="9" t="s">
        <v>27</v>
      </c>
      <c r="B21" s="11">
        <f>B22+B23</f>
        <v>-843.20632000000114</v>
      </c>
      <c r="C21" s="11">
        <f>C22+C23</f>
        <v>-1440.8897000000015</v>
      </c>
      <c r="D21" s="11">
        <f t="shared" si="0"/>
        <v>-597.6833800000004</v>
      </c>
      <c r="E21" s="23">
        <f t="shared" si="1"/>
        <v>70.88222251465092</v>
      </c>
    </row>
    <row r="22" spans="1:5" ht="12.75" customHeight="1" x14ac:dyDescent="0.2">
      <c r="A22" s="9" t="s">
        <v>28</v>
      </c>
      <c r="B22" s="10">
        <f>B25+B36</f>
        <v>13517.192800000001</v>
      </c>
      <c r="C22" s="10">
        <f>C25+C36</f>
        <v>12552.4372</v>
      </c>
      <c r="D22" s="10">
        <f t="shared" si="0"/>
        <v>-964.75560000000041</v>
      </c>
      <c r="E22" s="24">
        <f t="shared" si="1"/>
        <v>-7.1372482014164973</v>
      </c>
    </row>
    <row r="23" spans="1:5" ht="12.75" customHeight="1" x14ac:dyDescent="0.2">
      <c r="A23" s="9" t="s">
        <v>29</v>
      </c>
      <c r="B23" s="10">
        <f>B30+B48</f>
        <v>-14360.399120000002</v>
      </c>
      <c r="C23" s="10">
        <f>C30+C48</f>
        <v>-13993.326900000002</v>
      </c>
      <c r="D23" s="10">
        <f t="shared" si="0"/>
        <v>367.07222000000002</v>
      </c>
      <c r="E23" s="24">
        <f t="shared" si="1"/>
        <v>-2.5561421861093834</v>
      </c>
    </row>
    <row r="24" spans="1:5" ht="12.75" customHeight="1" x14ac:dyDescent="0.2">
      <c r="A24" s="9" t="s">
        <v>30</v>
      </c>
      <c r="B24" s="11">
        <f>B25+B30</f>
        <v>-4911.0789200000017</v>
      </c>
      <c r="C24" s="11">
        <f>C25+C30</f>
        <v>-5226.2282000000014</v>
      </c>
      <c r="D24" s="11">
        <f t="shared" si="0"/>
        <v>-315.14927999999964</v>
      </c>
      <c r="E24" s="23">
        <f t="shared" si="1"/>
        <v>6.4171088498817994</v>
      </c>
    </row>
    <row r="25" spans="1:5" ht="12.75" customHeight="1" x14ac:dyDescent="0.2">
      <c r="A25" s="9" t="s">
        <v>31</v>
      </c>
      <c r="B25" s="11">
        <f>B26+B27+B28+B29</f>
        <v>7052.2324000000008</v>
      </c>
      <c r="C25" s="11">
        <f>C26+C27+C28+C29</f>
        <v>6221.2145</v>
      </c>
      <c r="D25" s="11">
        <f t="shared" si="0"/>
        <v>-831.01790000000074</v>
      </c>
      <c r="E25" s="23">
        <f t="shared" si="1"/>
        <v>-11.78375658748854</v>
      </c>
    </row>
    <row r="26" spans="1:5" ht="12.75" customHeight="1" x14ac:dyDescent="0.2">
      <c r="A26" s="9" t="s">
        <v>32</v>
      </c>
      <c r="B26" s="10">
        <v>5784.6319000000003</v>
      </c>
      <c r="C26" s="10">
        <v>5021.5534000000007</v>
      </c>
      <c r="D26" s="10">
        <f t="shared" si="0"/>
        <v>-763.07849999999962</v>
      </c>
      <c r="E26" s="24">
        <f t="shared" si="1"/>
        <v>-13.191478959966318</v>
      </c>
    </row>
    <row r="27" spans="1:5" ht="12.75" customHeight="1" x14ac:dyDescent="0.2">
      <c r="A27" s="9" t="s">
        <v>33</v>
      </c>
      <c r="B27" s="10">
        <v>0</v>
      </c>
      <c r="C27" s="10">
        <v>0</v>
      </c>
      <c r="D27" s="10">
        <f t="shared" si="0"/>
        <v>0</v>
      </c>
      <c r="E27" s="24">
        <f t="shared" si="1"/>
        <v>0</v>
      </c>
    </row>
    <row r="28" spans="1:5" ht="12.75" customHeight="1" x14ac:dyDescent="0.2">
      <c r="A28" s="9" t="s">
        <v>34</v>
      </c>
      <c r="B28" s="10">
        <v>8.1120999999999999</v>
      </c>
      <c r="C28" s="10">
        <v>8.1999999999999993</v>
      </c>
      <c r="D28" s="10">
        <f t="shared" si="0"/>
        <v>8.7899999999999423E-2</v>
      </c>
      <c r="E28" s="24">
        <f t="shared" si="1"/>
        <v>1.0835665240813057</v>
      </c>
    </row>
    <row r="29" spans="1:5" ht="12.75" customHeight="1" x14ac:dyDescent="0.2">
      <c r="A29" s="9" t="s">
        <v>35</v>
      </c>
      <c r="B29" s="10">
        <v>1259.4884000000002</v>
      </c>
      <c r="C29" s="10">
        <v>1191.4611</v>
      </c>
      <c r="D29" s="10">
        <f t="shared" si="0"/>
        <v>-68.027300000000196</v>
      </c>
      <c r="E29" s="24">
        <f t="shared" si="1"/>
        <v>-5.4011851161154141</v>
      </c>
    </row>
    <row r="30" spans="1:5" ht="12.75" customHeight="1" x14ac:dyDescent="0.2">
      <c r="A30" s="9" t="s">
        <v>36</v>
      </c>
      <c r="B30" s="11">
        <f>B31+B32+B33+B34</f>
        <v>-11963.311320000003</v>
      </c>
      <c r="C30" s="11">
        <f>C31+C32+C33+C34</f>
        <v>-11447.442700000001</v>
      </c>
      <c r="D30" s="11">
        <f t="shared" si="0"/>
        <v>515.8686200000011</v>
      </c>
      <c r="E30" s="23">
        <f t="shared" si="1"/>
        <v>-4.3120889041613708</v>
      </c>
    </row>
    <row r="31" spans="1:5" ht="12.75" customHeight="1" x14ac:dyDescent="0.2">
      <c r="A31" s="9" t="s">
        <v>32</v>
      </c>
      <c r="B31" s="10">
        <v>-10431.752520000002</v>
      </c>
      <c r="C31" s="10">
        <v>-9969.3795000000009</v>
      </c>
      <c r="D31" s="10">
        <f t="shared" si="0"/>
        <v>462.37302000000091</v>
      </c>
      <c r="E31" s="24">
        <f t="shared" si="1"/>
        <v>-4.4323618597501167</v>
      </c>
    </row>
    <row r="32" spans="1:5" ht="12.75" customHeight="1" x14ac:dyDescent="0.2">
      <c r="A32" s="9" t="s">
        <v>33</v>
      </c>
      <c r="B32" s="10">
        <v>0</v>
      </c>
      <c r="C32" s="10">
        <v>0</v>
      </c>
      <c r="D32" s="10">
        <f t="shared" si="0"/>
        <v>0</v>
      </c>
      <c r="E32" s="24">
        <f t="shared" si="1"/>
        <v>0</v>
      </c>
    </row>
    <row r="33" spans="1:5" ht="12.75" customHeight="1" x14ac:dyDescent="0.2">
      <c r="A33" s="9" t="s">
        <v>34</v>
      </c>
      <c r="B33" s="10">
        <v>-2.7</v>
      </c>
      <c r="C33" s="10">
        <v>-3.1</v>
      </c>
      <c r="D33" s="10">
        <f t="shared" si="0"/>
        <v>-0.39999999999999991</v>
      </c>
      <c r="E33" s="24">
        <f t="shared" si="1"/>
        <v>14.81481481481481</v>
      </c>
    </row>
    <row r="34" spans="1:5" ht="12.75" customHeight="1" x14ac:dyDescent="0.2">
      <c r="A34" s="9" t="s">
        <v>35</v>
      </c>
      <c r="B34" s="10">
        <v>-1528.8588</v>
      </c>
      <c r="C34" s="10">
        <v>-1474.9631999999999</v>
      </c>
      <c r="D34" s="10">
        <f t="shared" si="0"/>
        <v>53.895600000000059</v>
      </c>
      <c r="E34" s="24">
        <f t="shared" si="1"/>
        <v>-3.5252176329167924</v>
      </c>
    </row>
    <row r="35" spans="1:5" ht="12.75" customHeight="1" x14ac:dyDescent="0.2">
      <c r="A35" s="9" t="s">
        <v>37</v>
      </c>
      <c r="B35" s="11">
        <f>B36+B48</f>
        <v>4067.8725999999997</v>
      </c>
      <c r="C35" s="11">
        <f>C36+C48</f>
        <v>3785.3385000000003</v>
      </c>
      <c r="D35" s="11">
        <f t="shared" si="0"/>
        <v>-282.5340999999994</v>
      </c>
      <c r="E35" s="23">
        <f t="shared" si="1"/>
        <v>-6.9455002106014661</v>
      </c>
    </row>
    <row r="36" spans="1:5" ht="12.75" customHeight="1" x14ac:dyDescent="0.2">
      <c r="A36" s="9" t="s">
        <v>38</v>
      </c>
      <c r="B36" s="11">
        <f>B37+B38+B39+B40+B41+B42+B43+B44+B45+B46+B47</f>
        <v>6464.9603999999999</v>
      </c>
      <c r="C36" s="11">
        <f>C37+C38+C39+C40+C41+C42+C43+C44+C45+C46+C47</f>
        <v>6331.2227000000003</v>
      </c>
      <c r="D36" s="11">
        <f t="shared" si="0"/>
        <v>-133.73769999999968</v>
      </c>
      <c r="E36" s="23">
        <f t="shared" si="1"/>
        <v>-2.0686545891294088</v>
      </c>
    </row>
    <row r="37" spans="1:5" ht="12.75" customHeight="1" x14ac:dyDescent="0.2">
      <c r="A37" s="9" t="s">
        <v>39</v>
      </c>
      <c r="B37" s="10">
        <v>3334.0247999999997</v>
      </c>
      <c r="C37" s="10">
        <v>3346.2407000000003</v>
      </c>
      <c r="D37" s="10">
        <f t="shared" si="0"/>
        <v>12.215900000000602</v>
      </c>
      <c r="E37" s="24">
        <f t="shared" si="1"/>
        <v>0.36640099377787294</v>
      </c>
    </row>
    <row r="38" spans="1:5" ht="12.75" customHeight="1" x14ac:dyDescent="0.2">
      <c r="A38" s="9" t="s">
        <v>40</v>
      </c>
      <c r="B38" s="10">
        <v>1572.6437000000001</v>
      </c>
      <c r="C38" s="10">
        <v>1543.4493</v>
      </c>
      <c r="D38" s="10">
        <f t="shared" si="0"/>
        <v>-29.194400000000087</v>
      </c>
      <c r="E38" s="24">
        <f t="shared" si="1"/>
        <v>-1.8563899756823616</v>
      </c>
    </row>
    <row r="39" spans="1:5" ht="12.75" customHeight="1" x14ac:dyDescent="0.2">
      <c r="A39" s="9" t="s">
        <v>41</v>
      </c>
      <c r="B39" s="10">
        <v>179.8167</v>
      </c>
      <c r="C39" s="10">
        <v>182.2629</v>
      </c>
      <c r="D39" s="10">
        <f t="shared" si="0"/>
        <v>2.4462000000000046</v>
      </c>
      <c r="E39" s="24">
        <f t="shared" si="1"/>
        <v>1.3603853257233567</v>
      </c>
    </row>
    <row r="40" spans="1:5" ht="12.75" customHeight="1" x14ac:dyDescent="0.2">
      <c r="A40" s="9" t="s">
        <v>42</v>
      </c>
      <c r="B40" s="10">
        <v>0</v>
      </c>
      <c r="C40" s="10">
        <v>0</v>
      </c>
      <c r="D40" s="10">
        <f t="shared" si="0"/>
        <v>0</v>
      </c>
      <c r="E40" s="24">
        <f t="shared" si="1"/>
        <v>0</v>
      </c>
    </row>
    <row r="41" spans="1:5" ht="12.75" customHeight="1" x14ac:dyDescent="0.2">
      <c r="A41" s="9" t="s">
        <v>43</v>
      </c>
      <c r="B41" s="10">
        <v>113.35820000000001</v>
      </c>
      <c r="C41" s="10">
        <v>119.699</v>
      </c>
      <c r="D41" s="10">
        <f t="shared" si="0"/>
        <v>6.3407999999999873</v>
      </c>
      <c r="E41" s="24">
        <f t="shared" si="1"/>
        <v>5.5935962285921903</v>
      </c>
    </row>
    <row r="42" spans="1:5" ht="12.75" customHeight="1" x14ac:dyDescent="0.2">
      <c r="A42" s="9" t="s">
        <v>44</v>
      </c>
      <c r="B42" s="10">
        <v>217.60429999999999</v>
      </c>
      <c r="C42" s="10">
        <v>227.85200000000003</v>
      </c>
      <c r="D42" s="10">
        <f t="shared" si="0"/>
        <v>10.247700000000037</v>
      </c>
      <c r="E42" s="24">
        <f t="shared" si="1"/>
        <v>4.7093278947153436</v>
      </c>
    </row>
    <row r="43" spans="1:5" ht="12.75" customHeight="1" x14ac:dyDescent="0.2">
      <c r="A43" s="9" t="s">
        <v>45</v>
      </c>
      <c r="B43" s="10">
        <v>17.166600000000003</v>
      </c>
      <c r="C43" s="10">
        <v>17.337800000000001</v>
      </c>
      <c r="D43" s="10">
        <f t="shared" si="0"/>
        <v>0.17119999999999891</v>
      </c>
      <c r="E43" s="24">
        <f t="shared" si="1"/>
        <v>0.99728542635115502</v>
      </c>
    </row>
    <row r="44" spans="1:5" ht="12.75" customHeight="1" x14ac:dyDescent="0.2">
      <c r="A44" s="9" t="s">
        <v>46</v>
      </c>
      <c r="B44" s="10">
        <v>7.6</v>
      </c>
      <c r="C44" s="10">
        <v>6.3607999999999993</v>
      </c>
      <c r="D44" s="10">
        <f t="shared" si="0"/>
        <v>-1.2392000000000003</v>
      </c>
      <c r="E44" s="24">
        <f t="shared" si="1"/>
        <v>-16.305263157894743</v>
      </c>
    </row>
    <row r="45" spans="1:5" ht="12.75" customHeight="1" x14ac:dyDescent="0.2">
      <c r="A45" s="9" t="s">
        <v>47</v>
      </c>
      <c r="B45" s="10">
        <v>960.6416999999999</v>
      </c>
      <c r="C45" s="10">
        <v>825.08639999999991</v>
      </c>
      <c r="D45" s="10">
        <f t="shared" si="0"/>
        <v>-135.55529999999999</v>
      </c>
      <c r="E45" s="24">
        <f t="shared" si="1"/>
        <v>-14.110911487602507</v>
      </c>
    </row>
    <row r="46" spans="1:5" ht="12.75" customHeight="1" x14ac:dyDescent="0.2">
      <c r="A46" s="9" t="s">
        <v>48</v>
      </c>
      <c r="B46" s="10">
        <v>3.4550000000000001</v>
      </c>
      <c r="C46" s="10">
        <v>2.9874999999999998</v>
      </c>
      <c r="D46" s="10">
        <f t="shared" si="0"/>
        <v>-0.46750000000000025</v>
      </c>
      <c r="E46" s="24">
        <f t="shared" si="1"/>
        <v>-13.531114327062227</v>
      </c>
    </row>
    <row r="47" spans="1:5" ht="12.75" customHeight="1" x14ac:dyDescent="0.2">
      <c r="A47" s="9" t="s">
        <v>49</v>
      </c>
      <c r="B47" s="10">
        <v>58.6494</v>
      </c>
      <c r="C47" s="10">
        <v>59.946299999999994</v>
      </c>
      <c r="D47" s="10">
        <f t="shared" si="0"/>
        <v>1.2968999999999937</v>
      </c>
      <c r="E47" s="24">
        <f t="shared" si="1"/>
        <v>2.2112758186784447</v>
      </c>
    </row>
    <row r="48" spans="1:5" ht="12.75" customHeight="1" x14ac:dyDescent="0.2">
      <c r="A48" s="9" t="s">
        <v>50</v>
      </c>
      <c r="B48" s="11">
        <f>B49+B50+B51+B52+B53+B54+B55+B56+B57+B58+B59</f>
        <v>-2397.0878000000002</v>
      </c>
      <c r="C48" s="11">
        <f>C49+C50+C51+C52+C53+C54+C55+C56+C57+C58+C59</f>
        <v>-2545.8842</v>
      </c>
      <c r="D48" s="11">
        <f t="shared" si="0"/>
        <v>-148.79639999999972</v>
      </c>
      <c r="E48" s="23">
        <f t="shared" si="1"/>
        <v>6.20738214094618</v>
      </c>
    </row>
    <row r="49" spans="1:5" ht="12.75" customHeight="1" x14ac:dyDescent="0.2">
      <c r="A49" s="9" t="s">
        <v>39</v>
      </c>
      <c r="B49" s="10">
        <v>-1003.2506999999999</v>
      </c>
      <c r="C49" s="10">
        <v>-965.6386</v>
      </c>
      <c r="D49" s="10">
        <f t="shared" si="0"/>
        <v>37.612099999999941</v>
      </c>
      <c r="E49" s="24">
        <f t="shared" si="1"/>
        <v>-3.7490230507688693</v>
      </c>
    </row>
    <row r="50" spans="1:5" ht="12.75" customHeight="1" x14ac:dyDescent="0.2">
      <c r="A50" s="9" t="s">
        <v>40</v>
      </c>
      <c r="B50" s="10">
        <v>-562.57320000000004</v>
      </c>
      <c r="C50" s="10">
        <v>-656.66750000000002</v>
      </c>
      <c r="D50" s="10">
        <f t="shared" si="0"/>
        <v>-94.094299999999976</v>
      </c>
      <c r="E50" s="24">
        <f t="shared" si="1"/>
        <v>16.725698984594345</v>
      </c>
    </row>
    <row r="51" spans="1:5" ht="12.75" customHeight="1" x14ac:dyDescent="0.2">
      <c r="A51" s="9" t="s">
        <v>41</v>
      </c>
      <c r="B51" s="10">
        <v>-16.782299999999999</v>
      </c>
      <c r="C51" s="10">
        <v>-16.515699999999999</v>
      </c>
      <c r="D51" s="10">
        <f t="shared" si="0"/>
        <v>0.26660000000000039</v>
      </c>
      <c r="E51" s="24">
        <f t="shared" si="1"/>
        <v>-1.588578442764117</v>
      </c>
    </row>
    <row r="52" spans="1:5" ht="12.75" customHeight="1" x14ac:dyDescent="0.2">
      <c r="A52" s="9" t="s">
        <v>42</v>
      </c>
      <c r="B52" s="10">
        <v>0</v>
      </c>
      <c r="C52" s="10">
        <v>0</v>
      </c>
      <c r="D52" s="10">
        <f t="shared" si="0"/>
        <v>0</v>
      </c>
      <c r="E52" s="24">
        <f t="shared" si="1"/>
        <v>0</v>
      </c>
    </row>
    <row r="53" spans="1:5" ht="12.75" customHeight="1" x14ac:dyDescent="0.2">
      <c r="A53" s="9" t="s">
        <v>43</v>
      </c>
      <c r="B53" s="10">
        <v>-111.49420000000001</v>
      </c>
      <c r="C53" s="10">
        <v>-123.221</v>
      </c>
      <c r="D53" s="10">
        <f t="shared" si="0"/>
        <v>-11.726799999999997</v>
      </c>
      <c r="E53" s="24">
        <f t="shared" si="1"/>
        <v>10.517856534241247</v>
      </c>
    </row>
    <row r="54" spans="1:5" ht="12.75" customHeight="1" x14ac:dyDescent="0.2">
      <c r="A54" s="9" t="s">
        <v>44</v>
      </c>
      <c r="B54" s="10">
        <v>-217.46780000000001</v>
      </c>
      <c r="C54" s="10">
        <v>-198.2353</v>
      </c>
      <c r="D54" s="10">
        <f t="shared" si="0"/>
        <v>19.232500000000016</v>
      </c>
      <c r="E54" s="24">
        <f t="shared" si="1"/>
        <v>-8.8438380302739148</v>
      </c>
    </row>
    <row r="55" spans="1:5" ht="12.75" customHeight="1" x14ac:dyDescent="0.2">
      <c r="A55" s="9" t="s">
        <v>45</v>
      </c>
      <c r="B55" s="10">
        <v>-25.5227</v>
      </c>
      <c r="C55" s="10">
        <v>-26.071600000000004</v>
      </c>
      <c r="D55" s="10">
        <f t="shared" si="0"/>
        <v>-0.54890000000000327</v>
      </c>
      <c r="E55" s="24">
        <f t="shared" si="1"/>
        <v>2.1506345331802663</v>
      </c>
    </row>
    <row r="56" spans="1:5" ht="12.75" customHeight="1" x14ac:dyDescent="0.2">
      <c r="A56" s="9" t="s">
        <v>46</v>
      </c>
      <c r="B56" s="10">
        <v>-20.799999999999997</v>
      </c>
      <c r="C56" s="10">
        <v>-55.657200000000003</v>
      </c>
      <c r="D56" s="10">
        <f t="shared" si="0"/>
        <v>-34.857200000000006</v>
      </c>
      <c r="E56" s="24">
        <f t="shared" si="1"/>
        <v>167.58269230769235</v>
      </c>
    </row>
    <row r="57" spans="1:5" ht="12.75" customHeight="1" x14ac:dyDescent="0.2">
      <c r="A57" s="9" t="s">
        <v>47</v>
      </c>
      <c r="B57" s="10">
        <v>-368.93729999999999</v>
      </c>
      <c r="C57" s="10">
        <v>-427.65039999999999</v>
      </c>
      <c r="D57" s="10">
        <f t="shared" si="0"/>
        <v>-58.713099999999997</v>
      </c>
      <c r="E57" s="24">
        <f t="shared" si="1"/>
        <v>15.914113319526109</v>
      </c>
    </row>
    <row r="58" spans="1:5" ht="12.75" customHeight="1" x14ac:dyDescent="0.2">
      <c r="A58" s="9" t="s">
        <v>48</v>
      </c>
      <c r="B58" s="10">
        <v>-15.944100000000001</v>
      </c>
      <c r="C58" s="10">
        <v>-17.472299999999997</v>
      </c>
      <c r="D58" s="10">
        <f t="shared" si="0"/>
        <v>-1.5281999999999965</v>
      </c>
      <c r="E58" s="24">
        <f t="shared" si="1"/>
        <v>9.5847366737538948</v>
      </c>
    </row>
    <row r="59" spans="1:5" ht="12.75" customHeight="1" x14ac:dyDescent="0.2">
      <c r="A59" s="9" t="s">
        <v>49</v>
      </c>
      <c r="B59" s="10">
        <v>-54.3155</v>
      </c>
      <c r="C59" s="10">
        <v>-58.754600000000003</v>
      </c>
      <c r="D59" s="10">
        <f t="shared" si="0"/>
        <v>-4.4391000000000034</v>
      </c>
      <c r="E59" s="24">
        <f t="shared" si="1"/>
        <v>8.1728051845237673</v>
      </c>
    </row>
    <row r="60" spans="1:5" ht="12.75" customHeight="1" x14ac:dyDescent="0.2">
      <c r="A60" s="9" t="s">
        <v>51</v>
      </c>
      <c r="B60" s="11">
        <f>B61+B67</f>
        <v>-2648.4686000000002</v>
      </c>
      <c r="C60" s="11">
        <f>C61+C67</f>
        <v>-2005.0109</v>
      </c>
      <c r="D60" s="11">
        <f t="shared" si="0"/>
        <v>643.45770000000016</v>
      </c>
      <c r="E60" s="23">
        <f t="shared" si="1"/>
        <v>-24.295462668502097</v>
      </c>
    </row>
    <row r="61" spans="1:5" ht="12.75" customHeight="1" x14ac:dyDescent="0.2">
      <c r="A61" s="9" t="s">
        <v>52</v>
      </c>
      <c r="B61" s="11">
        <f>B62+B63</f>
        <v>1246.6172000000001</v>
      </c>
      <c r="C61" s="11">
        <f>C62+C63</f>
        <v>1314.8931</v>
      </c>
      <c r="D61" s="11">
        <f t="shared" si="0"/>
        <v>68.275899999999865</v>
      </c>
      <c r="E61" s="23">
        <f t="shared" si="1"/>
        <v>5.4768937890476508</v>
      </c>
    </row>
    <row r="62" spans="1:5" ht="12.75" customHeight="1" x14ac:dyDescent="0.2">
      <c r="A62" s="9" t="s">
        <v>53</v>
      </c>
      <c r="B62" s="10">
        <v>51.908199999999994</v>
      </c>
      <c r="C62" s="10">
        <v>55.563299999999998</v>
      </c>
      <c r="D62" s="10">
        <f t="shared" si="0"/>
        <v>3.6551000000000045</v>
      </c>
      <c r="E62" s="24">
        <f t="shared" si="1"/>
        <v>7.0414693632220065</v>
      </c>
    </row>
    <row r="63" spans="1:5" ht="12.75" customHeight="1" x14ac:dyDescent="0.2">
      <c r="A63" s="9" t="s">
        <v>58</v>
      </c>
      <c r="B63" s="10">
        <f>B64+B65+B66</f>
        <v>1194.7090000000001</v>
      </c>
      <c r="C63" s="10">
        <f>C64+C65+C66</f>
        <v>1259.3298</v>
      </c>
      <c r="D63" s="10">
        <f t="shared" si="0"/>
        <v>64.620799999999917</v>
      </c>
      <c r="E63" s="24">
        <f t="shared" si="1"/>
        <v>5.4089154764884029</v>
      </c>
    </row>
    <row r="64" spans="1:5" ht="12.75" customHeight="1" x14ac:dyDescent="0.2">
      <c r="A64" s="9" t="s">
        <v>54</v>
      </c>
      <c r="B64" s="10">
        <v>271.80239999999998</v>
      </c>
      <c r="C64" s="10">
        <v>100.39119999999998</v>
      </c>
      <c r="D64" s="10">
        <f t="shared" si="0"/>
        <v>-171.41120000000001</v>
      </c>
      <c r="E64" s="24">
        <f t="shared" si="1"/>
        <v>-63.064638134173947</v>
      </c>
    </row>
    <row r="65" spans="1:5" ht="12.75" customHeight="1" x14ac:dyDescent="0.2">
      <c r="A65" s="9" t="s">
        <v>55</v>
      </c>
      <c r="B65" s="10">
        <v>147.75659999999999</v>
      </c>
      <c r="C65" s="10">
        <v>245.8177</v>
      </c>
      <c r="D65" s="10">
        <f t="shared" si="0"/>
        <v>98.06110000000001</v>
      </c>
      <c r="E65" s="24">
        <f t="shared" si="1"/>
        <v>66.366646227647351</v>
      </c>
    </row>
    <row r="66" spans="1:5" ht="12.75" customHeight="1" x14ac:dyDescent="0.2">
      <c r="A66" s="9" t="s">
        <v>56</v>
      </c>
      <c r="B66" s="10">
        <v>775.15000000000009</v>
      </c>
      <c r="C66" s="10">
        <v>913.12090000000012</v>
      </c>
      <c r="D66" s="10">
        <f t="shared" si="0"/>
        <v>137.97090000000003</v>
      </c>
      <c r="E66" s="24">
        <f t="shared" si="1"/>
        <v>17.799251757724321</v>
      </c>
    </row>
    <row r="67" spans="1:5" ht="12.75" customHeight="1" x14ac:dyDescent="0.2">
      <c r="A67" s="9" t="s">
        <v>57</v>
      </c>
      <c r="B67" s="11">
        <f>B68+B69</f>
        <v>-3895.0858000000003</v>
      </c>
      <c r="C67" s="11">
        <f>C68+C69</f>
        <v>-3319.904</v>
      </c>
      <c r="D67" s="11">
        <f t="shared" si="0"/>
        <v>575.18180000000029</v>
      </c>
      <c r="E67" s="23">
        <f t="shared" si="1"/>
        <v>-14.766858280759834</v>
      </c>
    </row>
    <row r="68" spans="1:5" ht="12.75" customHeight="1" x14ac:dyDescent="0.2">
      <c r="A68" s="9" t="s">
        <v>53</v>
      </c>
      <c r="B68" s="10">
        <v>-1.7449999999999999</v>
      </c>
      <c r="C68" s="10">
        <v>-1.7250000000000001</v>
      </c>
      <c r="D68" s="10">
        <f t="shared" si="0"/>
        <v>1.9999999999999796E-2</v>
      </c>
      <c r="E68" s="24">
        <f t="shared" si="1"/>
        <v>-1.1461318051575802</v>
      </c>
    </row>
    <row r="69" spans="1:5" ht="12.75" customHeight="1" x14ac:dyDescent="0.2">
      <c r="A69" s="9" t="s">
        <v>58</v>
      </c>
      <c r="B69" s="10">
        <f>B70+B71+B72</f>
        <v>-3893.3408000000004</v>
      </c>
      <c r="C69" s="10">
        <f>C70+C71+C72</f>
        <v>-3318.1790000000001</v>
      </c>
      <c r="D69" s="10">
        <f t="shared" si="0"/>
        <v>575.16180000000031</v>
      </c>
      <c r="E69" s="24">
        <f t="shared" si="1"/>
        <v>-14.772963106646102</v>
      </c>
    </row>
    <row r="70" spans="1:5" ht="12.75" customHeight="1" x14ac:dyDescent="0.2">
      <c r="A70" s="9" t="s">
        <v>54</v>
      </c>
      <c r="B70" s="10">
        <v>-2731.4183000000003</v>
      </c>
      <c r="C70" s="10">
        <v>-1938.6239999999998</v>
      </c>
      <c r="D70" s="10">
        <f t="shared" si="0"/>
        <v>792.79430000000048</v>
      </c>
      <c r="E70" s="24">
        <f t="shared" si="1"/>
        <v>-29.025005067879945</v>
      </c>
    </row>
    <row r="71" spans="1:5" ht="12.75" customHeight="1" x14ac:dyDescent="0.2">
      <c r="A71" s="9" t="s">
        <v>55</v>
      </c>
      <c r="B71" s="10">
        <v>-408.53340000000003</v>
      </c>
      <c r="C71" s="10">
        <v>-457.64600000000002</v>
      </c>
      <c r="D71" s="10">
        <f t="shared" si="0"/>
        <v>-49.112599999999986</v>
      </c>
      <c r="E71" s="24">
        <f t="shared" si="1"/>
        <v>12.021685375051334</v>
      </c>
    </row>
    <row r="72" spans="1:5" ht="12.75" customHeight="1" x14ac:dyDescent="0.2">
      <c r="A72" s="9" t="s">
        <v>56</v>
      </c>
      <c r="B72" s="10">
        <v>-753.38909999999998</v>
      </c>
      <c r="C72" s="10">
        <v>-921.90900000000011</v>
      </c>
      <c r="D72" s="10">
        <f t="shared" si="0"/>
        <v>-168.51990000000012</v>
      </c>
      <c r="E72" s="24">
        <f t="shared" si="1"/>
        <v>22.368242386304786</v>
      </c>
    </row>
    <row r="73" spans="1:5" ht="12.75" customHeight="1" x14ac:dyDescent="0.2">
      <c r="A73" s="9" t="s">
        <v>59</v>
      </c>
      <c r="B73" s="11">
        <f>B74+B75</f>
        <v>-26.598000000000013</v>
      </c>
      <c r="C73" s="11">
        <f>C74+C75</f>
        <v>-49.477600000000052</v>
      </c>
      <c r="D73" s="11">
        <f t="shared" si="0"/>
        <v>-22.879600000000039</v>
      </c>
      <c r="E73" s="23">
        <f t="shared" si="1"/>
        <v>86.020001503872578</v>
      </c>
    </row>
    <row r="74" spans="1:5" ht="12.75" customHeight="1" x14ac:dyDescent="0.2">
      <c r="A74" s="9" t="s">
        <v>60</v>
      </c>
      <c r="B74" s="10">
        <v>459.89949999999999</v>
      </c>
      <c r="C74" s="10">
        <v>453.92809999999997</v>
      </c>
      <c r="D74" s="10">
        <f t="shared" si="0"/>
        <v>-5.9714000000000169</v>
      </c>
      <c r="E74" s="24">
        <f t="shared" si="1"/>
        <v>-1.2984141100392605</v>
      </c>
    </row>
    <row r="75" spans="1:5" ht="12.75" customHeight="1" x14ac:dyDescent="0.2">
      <c r="A75" s="9" t="s">
        <v>61</v>
      </c>
      <c r="B75" s="10">
        <v>-486.4975</v>
      </c>
      <c r="C75" s="10">
        <v>-503.40570000000002</v>
      </c>
      <c r="D75" s="10">
        <f t="shared" si="0"/>
        <v>-16.908200000000022</v>
      </c>
      <c r="E75" s="24">
        <f t="shared" si="1"/>
        <v>3.4754957630820371</v>
      </c>
    </row>
    <row r="76" spans="1:5" ht="12.75" customHeight="1" x14ac:dyDescent="0.2">
      <c r="A76" s="9" t="s">
        <v>62</v>
      </c>
      <c r="B76" s="10">
        <v>77.897799999999989</v>
      </c>
      <c r="C76" s="10">
        <v>73.544199999999989</v>
      </c>
      <c r="D76" s="10">
        <f t="shared" si="0"/>
        <v>-4.3536000000000001</v>
      </c>
      <c r="E76" s="24">
        <f t="shared" si="1"/>
        <v>-5.588861302886599</v>
      </c>
    </row>
    <row r="77" spans="1:5" ht="12.75" customHeight="1" x14ac:dyDescent="0.2">
      <c r="A77" s="9" t="s">
        <v>63</v>
      </c>
      <c r="B77" s="10">
        <v>-104.4958</v>
      </c>
      <c r="C77" s="10">
        <v>-123.02180000000001</v>
      </c>
      <c r="D77" s="10">
        <f t="shared" si="0"/>
        <v>-18.52600000000001</v>
      </c>
      <c r="E77" s="24">
        <f t="shared" si="1"/>
        <v>17.728942215859405</v>
      </c>
    </row>
    <row r="78" spans="1:5" ht="12.75" customHeight="1" x14ac:dyDescent="0.2">
      <c r="A78" s="9" t="s">
        <v>64</v>
      </c>
      <c r="B78" s="11">
        <f>B79+B80</f>
        <v>3047.7769999999996</v>
      </c>
      <c r="C78" s="11">
        <f>C79+C80</f>
        <v>2475.0047999999997</v>
      </c>
      <c r="D78" s="11">
        <f t="shared" si="0"/>
        <v>-572.77219999999988</v>
      </c>
      <c r="E78" s="23">
        <f t="shared" si="1"/>
        <v>-18.793113800648797</v>
      </c>
    </row>
    <row r="79" spans="1:5" ht="12.75" customHeight="1" x14ac:dyDescent="0.2">
      <c r="A79" s="9" t="s">
        <v>65</v>
      </c>
      <c r="B79" s="11">
        <v>11.0465</v>
      </c>
      <c r="C79" s="11">
        <v>10.914200000000001</v>
      </c>
      <c r="D79" s="11">
        <f t="shared" si="0"/>
        <v>-0.13229999999999897</v>
      </c>
      <c r="E79" s="23">
        <f t="shared" si="1"/>
        <v>-1.1976644185941154</v>
      </c>
    </row>
    <row r="80" spans="1:5" ht="12.75" customHeight="1" x14ac:dyDescent="0.2">
      <c r="A80" s="9" t="s">
        <v>66</v>
      </c>
      <c r="B80" s="11">
        <f>B81+B90+B93+B104</f>
        <v>3036.7304999999997</v>
      </c>
      <c r="C80" s="11">
        <f>C81+C90+C93+C104</f>
        <v>2464.0905999999995</v>
      </c>
      <c r="D80" s="11">
        <f t="shared" ref="D80:D105" si="2">+C80-B80</f>
        <v>-572.63990000000013</v>
      </c>
      <c r="E80" s="23">
        <f t="shared" ref="E80:E105" si="3">IF(B80=0,0,+C80/B80*100-100)</f>
        <v>-18.857119523777314</v>
      </c>
    </row>
    <row r="81" spans="1:5" ht="12.75" customHeight="1" x14ac:dyDescent="0.2">
      <c r="A81" s="9" t="s">
        <v>67</v>
      </c>
      <c r="B81" s="13">
        <f>B82+B86</f>
        <v>2821.6445999999996</v>
      </c>
      <c r="C81" s="13">
        <f>C82+C86</f>
        <v>2873.5244000000002</v>
      </c>
      <c r="D81" s="13">
        <f t="shared" si="2"/>
        <v>51.879800000000614</v>
      </c>
      <c r="E81" s="25">
        <f t="shared" si="3"/>
        <v>1.838636942441326</v>
      </c>
    </row>
    <row r="82" spans="1:5" ht="12.75" customHeight="1" x14ac:dyDescent="0.2">
      <c r="A82" s="9" t="s">
        <v>68</v>
      </c>
      <c r="B82" s="10">
        <f>B83+B84+B85</f>
        <v>-106.40610000000001</v>
      </c>
      <c r="C82" s="10">
        <f>C83+C84+C85</f>
        <v>-363.20679999999999</v>
      </c>
      <c r="D82" s="10">
        <f t="shared" si="2"/>
        <v>-256.80070000000001</v>
      </c>
      <c r="E82" s="24">
        <f t="shared" si="3"/>
        <v>241.34020511981919</v>
      </c>
    </row>
    <row r="83" spans="1:5" ht="12.75" customHeight="1" x14ac:dyDescent="0.2">
      <c r="A83" s="9" t="s">
        <v>69</v>
      </c>
      <c r="B83" s="10">
        <v>-106.40610000000001</v>
      </c>
      <c r="C83" s="10">
        <v>-363.20679999999999</v>
      </c>
      <c r="D83" s="10">
        <f t="shared" si="2"/>
        <v>-256.80070000000001</v>
      </c>
      <c r="E83" s="24">
        <f t="shared" si="3"/>
        <v>241.34020511981919</v>
      </c>
    </row>
    <row r="84" spans="1:5" ht="12.75" customHeight="1" x14ac:dyDescent="0.2">
      <c r="A84" s="9" t="s">
        <v>70</v>
      </c>
      <c r="B84" s="10">
        <v>0</v>
      </c>
      <c r="C84" s="10">
        <v>0</v>
      </c>
      <c r="D84" s="10">
        <f t="shared" si="2"/>
        <v>0</v>
      </c>
      <c r="E84" s="24">
        <f t="shared" si="3"/>
        <v>0</v>
      </c>
    </row>
    <row r="85" spans="1:5" ht="12.75" customHeight="1" x14ac:dyDescent="0.2">
      <c r="A85" s="9" t="s">
        <v>71</v>
      </c>
      <c r="B85" s="10">
        <v>0</v>
      </c>
      <c r="C85" s="10">
        <v>0</v>
      </c>
      <c r="D85" s="10">
        <f t="shared" si="2"/>
        <v>0</v>
      </c>
      <c r="E85" s="24">
        <f t="shared" si="3"/>
        <v>0</v>
      </c>
    </row>
    <row r="86" spans="1:5" ht="12.75" customHeight="1" x14ac:dyDescent="0.2">
      <c r="A86" s="12" t="s">
        <v>72</v>
      </c>
      <c r="B86" s="10">
        <f>B87+B88+B89</f>
        <v>2928.0506999999998</v>
      </c>
      <c r="C86" s="10">
        <f>C87+C88+C89</f>
        <v>3236.7312000000002</v>
      </c>
      <c r="D86" s="10">
        <f t="shared" si="2"/>
        <v>308.68050000000039</v>
      </c>
      <c r="E86" s="24">
        <f t="shared" si="3"/>
        <v>10.542184259309465</v>
      </c>
    </row>
    <row r="87" spans="1:5" ht="12.75" customHeight="1" x14ac:dyDescent="0.2">
      <c r="A87" s="9" t="s">
        <v>73</v>
      </c>
      <c r="B87" s="10">
        <v>74.043299999999988</v>
      </c>
      <c r="C87" s="10">
        <v>155.23039999999997</v>
      </c>
      <c r="D87" s="10">
        <f t="shared" si="2"/>
        <v>81.187099999999987</v>
      </c>
      <c r="E87" s="24">
        <f t="shared" si="3"/>
        <v>109.64813831906466</v>
      </c>
    </row>
    <row r="88" spans="1:5" ht="12.75" customHeight="1" x14ac:dyDescent="0.2">
      <c r="A88" s="9" t="s">
        <v>74</v>
      </c>
      <c r="B88" s="10">
        <v>1700.6736000000001</v>
      </c>
      <c r="C88" s="10">
        <v>1160.652</v>
      </c>
      <c r="D88" s="10">
        <f t="shared" si="2"/>
        <v>-540.02160000000003</v>
      </c>
      <c r="E88" s="24">
        <f t="shared" si="3"/>
        <v>-31.753394654917912</v>
      </c>
    </row>
    <row r="89" spans="1:5" ht="12.75" customHeight="1" x14ac:dyDescent="0.2">
      <c r="A89" s="9" t="s">
        <v>75</v>
      </c>
      <c r="B89" s="10">
        <v>1153.3337999999999</v>
      </c>
      <c r="C89" s="10">
        <v>1920.8488</v>
      </c>
      <c r="D89" s="10">
        <f t="shared" si="2"/>
        <v>767.5150000000001</v>
      </c>
      <c r="E89" s="24">
        <f t="shared" si="3"/>
        <v>66.547516425860437</v>
      </c>
    </row>
    <row r="90" spans="1:5" ht="12.75" customHeight="1" x14ac:dyDescent="0.2">
      <c r="A90" s="9" t="s">
        <v>76</v>
      </c>
      <c r="B90" s="13">
        <f>B91+B92</f>
        <v>-56.459400000000187</v>
      </c>
      <c r="C90" s="13">
        <f>C91+C92</f>
        <v>332.0385</v>
      </c>
      <c r="D90" s="13">
        <f t="shared" si="2"/>
        <v>388.49790000000019</v>
      </c>
      <c r="E90" s="25">
        <f t="shared" si="3"/>
        <v>-688.10136133221192</v>
      </c>
    </row>
    <row r="91" spans="1:5" ht="12.75" customHeight="1" x14ac:dyDescent="0.2">
      <c r="A91" s="9" t="s">
        <v>77</v>
      </c>
      <c r="B91" s="10">
        <v>-1031.7687000000001</v>
      </c>
      <c r="C91" s="10">
        <v>473.88040000000001</v>
      </c>
      <c r="D91" s="10">
        <f t="shared" si="2"/>
        <v>1505.6491000000001</v>
      </c>
      <c r="E91" s="24">
        <f t="shared" si="3"/>
        <v>-145.92893736745455</v>
      </c>
    </row>
    <row r="92" spans="1:5" ht="12.75" customHeight="1" x14ac:dyDescent="0.2">
      <c r="A92" s="9" t="s">
        <v>78</v>
      </c>
      <c r="B92" s="10">
        <v>975.30929999999989</v>
      </c>
      <c r="C92" s="10">
        <v>-141.84189999999998</v>
      </c>
      <c r="D92" s="10">
        <f t="shared" si="2"/>
        <v>-1117.1511999999998</v>
      </c>
      <c r="E92" s="24">
        <f t="shared" si="3"/>
        <v>-114.54327360561413</v>
      </c>
    </row>
    <row r="93" spans="1:5" ht="12.75" customHeight="1" x14ac:dyDescent="0.2">
      <c r="A93" s="9" t="s">
        <v>79</v>
      </c>
      <c r="B93" s="13">
        <f>B94+B99</f>
        <v>-348.00589999999994</v>
      </c>
      <c r="C93" s="13">
        <f>C94+C99</f>
        <v>-736.96140000000048</v>
      </c>
      <c r="D93" s="13">
        <f t="shared" si="2"/>
        <v>-388.95550000000054</v>
      </c>
      <c r="E93" s="25">
        <f t="shared" si="3"/>
        <v>111.76692694003191</v>
      </c>
    </row>
    <row r="94" spans="1:5" ht="12.75" customHeight="1" x14ac:dyDescent="0.2">
      <c r="A94" s="9" t="s">
        <v>80</v>
      </c>
      <c r="B94" s="10">
        <f>B95+B96+B97+B98</f>
        <v>509.8974</v>
      </c>
      <c r="C94" s="10">
        <f>C95+C96+C97+C98</f>
        <v>703.83249999999987</v>
      </c>
      <c r="D94" s="10">
        <f t="shared" si="2"/>
        <v>193.93509999999986</v>
      </c>
      <c r="E94" s="24">
        <f t="shared" si="3"/>
        <v>38.034141770481625</v>
      </c>
    </row>
    <row r="95" spans="1:5" ht="12.75" customHeight="1" x14ac:dyDescent="0.2">
      <c r="A95" s="9" t="s">
        <v>81</v>
      </c>
      <c r="B95" s="10">
        <v>-236.3</v>
      </c>
      <c r="C95" s="10">
        <v>-275.8</v>
      </c>
      <c r="D95" s="10">
        <f t="shared" si="2"/>
        <v>-39.5</v>
      </c>
      <c r="E95" s="24">
        <f t="shared" si="3"/>
        <v>16.716038933559048</v>
      </c>
    </row>
    <row r="96" spans="1:5" ht="12.75" customHeight="1" x14ac:dyDescent="0.2">
      <c r="A96" s="9" t="s">
        <v>82</v>
      </c>
      <c r="B96" s="10">
        <v>552.46810000000005</v>
      </c>
      <c r="C96" s="10">
        <v>749.46160000000009</v>
      </c>
      <c r="D96" s="10">
        <f t="shared" si="2"/>
        <v>196.99350000000004</v>
      </c>
      <c r="E96" s="24">
        <f t="shared" si="3"/>
        <v>35.656990874224221</v>
      </c>
    </row>
    <row r="97" spans="1:5" ht="12.75" customHeight="1" x14ac:dyDescent="0.2">
      <c r="A97" s="9" t="s">
        <v>83</v>
      </c>
      <c r="B97" s="10">
        <v>361.51119999999997</v>
      </c>
      <c r="C97" s="10">
        <v>379.00999999999988</v>
      </c>
      <c r="D97" s="10">
        <f t="shared" si="2"/>
        <v>17.498799999999903</v>
      </c>
      <c r="E97" s="24">
        <f t="shared" si="3"/>
        <v>4.8404586081979915</v>
      </c>
    </row>
    <row r="98" spans="1:5" ht="12.75" customHeight="1" x14ac:dyDescent="0.2">
      <c r="A98" s="9" t="s">
        <v>84</v>
      </c>
      <c r="B98" s="10">
        <v>-167.78190000000001</v>
      </c>
      <c r="C98" s="10">
        <v>-148.8391</v>
      </c>
      <c r="D98" s="10">
        <f t="shared" si="2"/>
        <v>18.942800000000005</v>
      </c>
      <c r="E98" s="24">
        <f t="shared" si="3"/>
        <v>-11.290133202687542</v>
      </c>
    </row>
    <row r="99" spans="1:5" ht="12.75" customHeight="1" x14ac:dyDescent="0.2">
      <c r="A99" s="9" t="s">
        <v>85</v>
      </c>
      <c r="B99" s="10">
        <f>B100+B101+B102+B103</f>
        <v>-857.90329999999994</v>
      </c>
      <c r="C99" s="10">
        <f>C100+C101+C102+C103</f>
        <v>-1440.7939000000003</v>
      </c>
      <c r="D99" s="10">
        <f t="shared" si="2"/>
        <v>-582.8906000000004</v>
      </c>
      <c r="E99" s="24">
        <f t="shared" si="3"/>
        <v>67.943624881732063</v>
      </c>
    </row>
    <row r="100" spans="1:5" ht="12.75" customHeight="1" x14ac:dyDescent="0.2">
      <c r="A100" s="9" t="s">
        <v>86</v>
      </c>
      <c r="B100" s="10">
        <v>-35.6</v>
      </c>
      <c r="C100" s="10">
        <v>-47.2</v>
      </c>
      <c r="D100" s="10">
        <f t="shared" si="2"/>
        <v>-11.600000000000001</v>
      </c>
      <c r="E100" s="24">
        <f t="shared" si="3"/>
        <v>32.584269662921372</v>
      </c>
    </row>
    <row r="101" spans="1:5" ht="12.75" customHeight="1" x14ac:dyDescent="0.2">
      <c r="A101" s="9" t="s">
        <v>87</v>
      </c>
      <c r="B101" s="10">
        <v>-1.9838999999999487</v>
      </c>
      <c r="C101" s="10">
        <v>-1929.6557000000003</v>
      </c>
      <c r="D101" s="10">
        <f t="shared" si="2"/>
        <v>-1927.6718000000003</v>
      </c>
      <c r="E101" s="24">
        <f t="shared" si="3"/>
        <v>97165.774484603578</v>
      </c>
    </row>
    <row r="102" spans="1:5" ht="12.75" customHeight="1" x14ac:dyDescent="0.2">
      <c r="A102" s="9" t="s">
        <v>88</v>
      </c>
      <c r="B102" s="10">
        <v>-881.90099999999995</v>
      </c>
      <c r="C102" s="10">
        <v>407.42219999999998</v>
      </c>
      <c r="D102" s="10">
        <f t="shared" si="2"/>
        <v>1289.3231999999998</v>
      </c>
      <c r="E102" s="24">
        <f t="shared" si="3"/>
        <v>-146.19817870713379</v>
      </c>
    </row>
    <row r="103" spans="1:5" ht="12.75" customHeight="1" x14ac:dyDescent="0.2">
      <c r="A103" s="9" t="s">
        <v>89</v>
      </c>
      <c r="B103" s="10">
        <v>61.581600000000009</v>
      </c>
      <c r="C103" s="10">
        <v>128.63960000000003</v>
      </c>
      <c r="D103" s="10">
        <f t="shared" si="2"/>
        <v>67.058000000000021</v>
      </c>
      <c r="E103" s="24">
        <f t="shared" si="3"/>
        <v>108.89291606583788</v>
      </c>
    </row>
    <row r="104" spans="1:5" ht="12.75" customHeight="1" x14ac:dyDescent="0.2">
      <c r="A104" s="9" t="s">
        <v>90</v>
      </c>
      <c r="B104" s="13">
        <v>619.55120000000011</v>
      </c>
      <c r="C104" s="13">
        <v>-4.5108999999999924</v>
      </c>
      <c r="D104" s="13">
        <f t="shared" si="2"/>
        <v>-624.0621000000001</v>
      </c>
      <c r="E104" s="25">
        <f t="shared" si="3"/>
        <v>-100.72809156047151</v>
      </c>
    </row>
    <row r="105" spans="1:5" ht="12.75" customHeight="1" x14ac:dyDescent="0.2">
      <c r="A105" s="9" t="s">
        <v>91</v>
      </c>
      <c r="B105" s="11">
        <f>-B15-B78</f>
        <v>470.49592000000348</v>
      </c>
      <c r="C105" s="11">
        <f>-C15-C78</f>
        <v>1020.3734000000031</v>
      </c>
      <c r="D105" s="11">
        <f t="shared" si="2"/>
        <v>549.87747999999965</v>
      </c>
      <c r="E105" s="23">
        <f t="shared" si="3"/>
        <v>116.87189125890734</v>
      </c>
    </row>
    <row r="106" spans="1:5" ht="6" customHeight="1" x14ac:dyDescent="0.2">
      <c r="A106" s="14"/>
      <c r="B106" s="15"/>
      <c r="C106" s="15"/>
      <c r="D106" s="15"/>
      <c r="E106" s="16"/>
    </row>
    <row r="107" spans="1:5" ht="6" customHeight="1" x14ac:dyDescent="0.2">
      <c r="A107" s="1"/>
    </row>
    <row r="108" spans="1:5" ht="12.75" customHeight="1" x14ac:dyDescent="0.2">
      <c r="A108" s="18" t="s">
        <v>13</v>
      </c>
    </row>
    <row r="109" spans="1:5" ht="12.75" customHeight="1" x14ac:dyDescent="0.2">
      <c r="A109" s="26" t="s">
        <v>8</v>
      </c>
    </row>
    <row r="110" spans="1:5" ht="12.75" customHeight="1" x14ac:dyDescent="0.2">
      <c r="A110" s="27" t="s">
        <v>9</v>
      </c>
    </row>
    <row r="111" spans="1:5" ht="12.75" customHeight="1" x14ac:dyDescent="0.2">
      <c r="A111" s="28" t="s">
        <v>14</v>
      </c>
    </row>
  </sheetData>
  <mergeCells count="12">
    <mergeCell ref="D12:E13"/>
    <mergeCell ref="A1:E1"/>
    <mergeCell ref="A2:E2"/>
    <mergeCell ref="A3:E3"/>
    <mergeCell ref="B10:C10"/>
    <mergeCell ref="A5:E5"/>
    <mergeCell ref="A6:E6"/>
    <mergeCell ref="A7:E7"/>
    <mergeCell ref="B9:C9"/>
    <mergeCell ref="D9:E9"/>
    <mergeCell ref="D10:D11"/>
    <mergeCell ref="E10:E11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2019-09-16T18:08:06Z</cp:lastPrinted>
  <dcterms:created xsi:type="dcterms:W3CDTF">2018-11-21T20:09:16Z</dcterms:created>
  <dcterms:modified xsi:type="dcterms:W3CDTF">2019-09-17T20:05:12Z</dcterms:modified>
</cp:coreProperties>
</file>